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mmande" sheetId="1" r:id="rId1"/>
    <sheet name="Calculs" sheetId="2" r:id="rId2"/>
    <sheet name="Graphes" sheetId="3" r:id="rId3"/>
  </sheets>
  <definedNames/>
  <calcPr fullCalcOnLoad="1"/>
</workbook>
</file>

<file path=xl/sharedStrings.xml><?xml version="1.0" encoding="utf-8"?>
<sst xmlns="http://schemas.openxmlformats.org/spreadsheetml/2006/main" count="87" uniqueCount="81">
  <si>
    <t>Désignation</t>
  </si>
  <si>
    <t>Réf. Fournisseur</t>
  </si>
  <si>
    <t>Réf. Distributeur</t>
  </si>
  <si>
    <t>U.d.V</t>
  </si>
  <si>
    <t>Page</t>
  </si>
  <si>
    <t>Qté</t>
  </si>
  <si>
    <t>Montant H.T.</t>
  </si>
  <si>
    <t>Professeur :</t>
  </si>
  <si>
    <t>STS Electrotechnique</t>
  </si>
  <si>
    <t>Prix Unité H.T.</t>
  </si>
  <si>
    <t>Reçu</t>
  </si>
  <si>
    <t>Fournisseur:</t>
  </si>
  <si>
    <t>Total H.T.</t>
  </si>
  <si>
    <t>Total TTC</t>
  </si>
  <si>
    <t>Avis du Chef de Travaux :</t>
  </si>
  <si>
    <t xml:space="preserve">Le </t>
  </si>
  <si>
    <t xml:space="preserve">Section : </t>
  </si>
  <si>
    <t>Nbre
Folios</t>
  </si>
  <si>
    <t>Touche contact KSA</t>
  </si>
  <si>
    <t>KSA-1M-210</t>
  </si>
  <si>
    <t>174-4717</t>
  </si>
  <si>
    <t>ITT Jeanrenaud</t>
  </si>
  <si>
    <t>Boutons clipsables carrés Gris clair</t>
  </si>
  <si>
    <t>174-4745</t>
  </si>
  <si>
    <t>Boutons clipsables carrés Jaune</t>
  </si>
  <si>
    <t>Boutons clipsables carrés Rouge</t>
  </si>
  <si>
    <t>Boutons clipsables carrés Noir</t>
  </si>
  <si>
    <t>174-4751</t>
  </si>
  <si>
    <t>321-694</t>
  </si>
  <si>
    <t>321-672</t>
  </si>
  <si>
    <t>Buzzer pour CI - Série Sonitron SMA</t>
  </si>
  <si>
    <t>SMA-13-P-7,5</t>
  </si>
  <si>
    <t>245-6461</t>
  </si>
  <si>
    <t>Trimmers cermet monotours modèle 72PT 20K</t>
  </si>
  <si>
    <t>164-3248</t>
  </si>
  <si>
    <t>E-Tec</t>
  </si>
  <si>
    <t>160-4984</t>
  </si>
  <si>
    <t>160-4978</t>
  </si>
  <si>
    <t>ADE-9P-1A2N-K87</t>
  </si>
  <si>
    <t>446-541</t>
  </si>
  <si>
    <t>Réseau SIL L09-1S 10K</t>
  </si>
  <si>
    <t>BI Tech</t>
  </si>
  <si>
    <t>140-978</t>
  </si>
  <si>
    <t>Réseau SIL L10-1S 220R</t>
  </si>
  <si>
    <t>164-6893</t>
  </si>
  <si>
    <t>Réseau SIL L08-3S 10K</t>
  </si>
  <si>
    <t>168-651</t>
  </si>
  <si>
    <t>Radiospares</t>
  </si>
  <si>
    <r>
      <t xml:space="preserve">Fiches femelles droites HE14 2,54mm </t>
    </r>
    <r>
      <rPr>
        <b/>
        <sz val="12"/>
        <rFont val="Arial"/>
        <family val="2"/>
      </rPr>
      <t>3 cts</t>
    </r>
  </si>
  <si>
    <r>
      <t xml:space="preserve">Connecteur Sub-D Solda D mâle à souder </t>
    </r>
    <r>
      <rPr>
        <b/>
        <sz val="12"/>
        <rFont val="Arial"/>
        <family val="2"/>
      </rPr>
      <t>9b</t>
    </r>
  </si>
  <si>
    <r>
      <t xml:space="preserve">Supports CI tulipe </t>
    </r>
    <r>
      <rPr>
        <b/>
        <sz val="12"/>
        <rFont val="Arial"/>
        <family val="2"/>
      </rPr>
      <t>20</t>
    </r>
    <r>
      <rPr>
        <sz val="12"/>
        <rFont val="Arial"/>
        <family val="2"/>
      </rPr>
      <t xml:space="preserve"> broches</t>
    </r>
  </si>
  <si>
    <r>
      <t xml:space="preserve">Supports CI tulipe </t>
    </r>
    <r>
      <rPr>
        <b/>
        <sz val="12"/>
        <rFont val="Arial"/>
        <family val="2"/>
      </rPr>
      <t>18</t>
    </r>
    <r>
      <rPr>
        <sz val="12"/>
        <rFont val="Arial"/>
        <family val="2"/>
      </rPr>
      <t xml:space="preserve"> broches</t>
    </r>
  </si>
  <si>
    <t>6169 03 1D1300</t>
  </si>
  <si>
    <t>326-4960</t>
  </si>
  <si>
    <r>
      <t xml:space="preserve">Fiches femelles droites HE14 2,54mm </t>
    </r>
    <r>
      <rPr>
        <b/>
        <sz val="12"/>
        <rFont val="Arial"/>
        <family val="2"/>
      </rPr>
      <t>4 cts</t>
    </r>
  </si>
  <si>
    <t>6169 04 1D1300</t>
  </si>
  <si>
    <t>326-4982</t>
  </si>
  <si>
    <r>
      <t xml:space="preserve">Fiches femelles droites HE14 2,54mm </t>
    </r>
    <r>
      <rPr>
        <b/>
        <sz val="12"/>
        <rFont val="Arial"/>
        <family val="2"/>
      </rPr>
      <t>8 cts</t>
    </r>
  </si>
  <si>
    <t>6169 08 1D1300</t>
  </si>
  <si>
    <t>326-5014</t>
  </si>
  <si>
    <r>
      <t xml:space="preserve">Fiches femelles droites HE14 2,54mm </t>
    </r>
    <r>
      <rPr>
        <b/>
        <sz val="12"/>
        <rFont val="Arial"/>
        <family val="2"/>
      </rPr>
      <t>5 cts</t>
    </r>
  </si>
  <si>
    <t>6169 05 1D1300</t>
  </si>
  <si>
    <t>326-4998</t>
  </si>
  <si>
    <t>Régulateur de tension 5V</t>
  </si>
  <si>
    <t>MCT7805CT</t>
  </si>
  <si>
    <t>177-2762</t>
  </si>
  <si>
    <t>Commutateur de codage DIL 4 voies série CDB</t>
  </si>
  <si>
    <t>CDB 4 LS</t>
  </si>
  <si>
    <t>174-5192</t>
  </si>
  <si>
    <t>Taux TVA</t>
  </si>
  <si>
    <t>Montant HT</t>
  </si>
  <si>
    <t>TVA</t>
  </si>
  <si>
    <t>Montant TTC</t>
  </si>
  <si>
    <t>Composants passifs</t>
  </si>
  <si>
    <t>Composants actifs</t>
  </si>
  <si>
    <t>Matières premières</t>
  </si>
  <si>
    <t>Achats</t>
  </si>
  <si>
    <t>Stéphane Santon</t>
  </si>
  <si>
    <t>Lycée B. Padici</t>
  </si>
  <si>
    <t>1, rue de l'Atlantique - 17100 Saintes</t>
  </si>
  <si>
    <t>TVA 19,6 %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</si>
</sst>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0\ _F"/>
    <numFmt numFmtId="165" formatCode="dd/mm/yyyy"/>
    <numFmt numFmtId="166" formatCode="d/m/yy"/>
    <numFmt numFmtId="167" formatCode="d/m/yyyy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hair"/>
      <bottom style="hair"/>
    </border>
    <border>
      <left style="dotted"/>
      <right style="dotted"/>
      <top style="hair"/>
      <bottom style="hair"/>
    </border>
    <border>
      <left style="hair"/>
      <right style="dotted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tted"/>
      <top style="thin"/>
      <bottom style="thin"/>
    </border>
    <border>
      <left style="dotted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dotted">
        <color indexed="22"/>
      </left>
      <right style="dotted">
        <color indexed="22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>
        <color indexed="22"/>
      </left>
      <right style="hair"/>
      <top style="hair"/>
      <bottom style="hair"/>
    </border>
    <border>
      <left style="dotted"/>
      <right>
        <color indexed="63"/>
      </right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top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0" fillId="0" borderId="15" xfId="0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2" fillId="0" borderId="9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/>
    </xf>
    <xf numFmtId="164" fontId="2" fillId="0" borderId="20" xfId="0" applyNumberFormat="1" applyFont="1" applyBorder="1" applyAlignment="1">
      <alignment horizontal="right" vertical="top"/>
    </xf>
    <xf numFmtId="164" fontId="2" fillId="0" borderId="1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64" fontId="0" fillId="0" borderId="10" xfId="0" applyNumberFormat="1" applyBorder="1" applyAlignment="1">
      <alignment/>
    </xf>
    <xf numFmtId="164" fontId="1" fillId="0" borderId="18" xfId="0" applyNumberFormat="1" applyFont="1" applyBorder="1" applyAlignment="1">
      <alignment/>
    </xf>
    <xf numFmtId="164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vertical="top"/>
    </xf>
    <xf numFmtId="164" fontId="2" fillId="0" borderId="22" xfId="0" applyNumberFormat="1" applyFont="1" applyBorder="1" applyAlignment="1">
      <alignment vertical="top"/>
    </xf>
    <xf numFmtId="164" fontId="2" fillId="0" borderId="23" xfId="0" applyNumberFormat="1" applyFont="1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0" fillId="0" borderId="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29" xfId="0" applyFont="1" applyBorder="1" applyAlignment="1">
      <alignment horizontal="center"/>
    </xf>
    <xf numFmtId="14" fontId="0" fillId="0" borderId="27" xfId="0" applyNumberFormat="1" applyFont="1" applyBorder="1" applyAlignment="1">
      <alignment horizontal="center" vertical="top"/>
    </xf>
    <xf numFmtId="10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9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6" fontId="0" fillId="0" borderId="0" xfId="0" applyNumberFormat="1" applyAlignment="1">
      <alignment/>
    </xf>
    <xf numFmtId="16" fontId="0" fillId="0" borderId="0" xfId="0" applyNumberFormat="1" applyAlignment="1">
      <alignment/>
    </xf>
    <xf numFmtId="13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Achats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Calculs!$A$8</c:f>
              <c:strCache>
                <c:ptCount val="1"/>
                <c:pt idx="0">
                  <c:v>Composants passifs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Calculs!$B$7:$F$7</c:f>
              <c:numCache/>
            </c:numRef>
          </c:cat>
          <c:val>
            <c:numRef>
              <c:f>Calculs!$B$8:$F$8</c:f>
              <c:numCache/>
            </c:numRef>
          </c:val>
        </c:ser>
        <c:axId val="1600922"/>
        <c:axId val="14408299"/>
      </c:barChart>
      <c:catAx>
        <c:axId val="160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08299"/>
        <c:crosses val="autoZero"/>
        <c:auto val="1"/>
        <c:lblOffset val="100"/>
        <c:noMultiLvlLbl val="0"/>
      </c:catAx>
      <c:valAx>
        <c:axId val="14408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092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Achats 1999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Calculs!$A$8:$A$10</c:f>
              <c:strCache/>
            </c:strRef>
          </c:cat>
          <c:val>
            <c:numRef>
              <c:f>Calculs!$F$8:$F$10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Calculs!$A$8</c:f>
              <c:strCache>
                <c:ptCount val="1"/>
                <c:pt idx="0">
                  <c:v>Composants passifs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Calculs!$B$7:$F$7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Calculs!$B$8:$F$8</c:f>
              <c:numCache>
                <c:ptCount val="5"/>
                <c:pt idx="0">
                  <c:v>23</c:v>
                </c:pt>
                <c:pt idx="1">
                  <c:v>24</c:v>
                </c:pt>
                <c:pt idx="2">
                  <c:v>26</c:v>
                </c:pt>
                <c:pt idx="3">
                  <c:v>22</c:v>
                </c:pt>
                <c:pt idx="4">
                  <c:v>19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Calculs!$A$9</c:f>
              <c:strCache>
                <c:ptCount val="1"/>
                <c:pt idx="0">
                  <c:v>Composants actifs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Calculs!$B$7:$F$7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Calculs!$B$9:$F$9</c:f>
              <c:numCache>
                <c:ptCount val="5"/>
                <c:pt idx="0">
                  <c:v>42</c:v>
                </c:pt>
                <c:pt idx="1">
                  <c:v>51</c:v>
                </c:pt>
                <c:pt idx="2">
                  <c:v>59</c:v>
                </c:pt>
                <c:pt idx="3">
                  <c:v>68</c:v>
                </c:pt>
                <c:pt idx="4">
                  <c:v>73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Calculs!$A$10</c:f>
              <c:strCache>
                <c:ptCount val="1"/>
                <c:pt idx="0">
                  <c:v>Matières premières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Calculs!$B$7:$F$7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Calculs!$B$10:$F$10</c:f>
              <c:numCache>
                <c:ptCount val="5"/>
                <c:pt idx="0">
                  <c:v>54</c:v>
                </c:pt>
                <c:pt idx="1">
                  <c:v>65</c:v>
                </c:pt>
                <c:pt idx="2">
                  <c:v>42</c:v>
                </c:pt>
                <c:pt idx="3">
                  <c:v>61</c:v>
                </c:pt>
                <c:pt idx="4">
                  <c:v>72</c:v>
                </c:pt>
              </c:numCache>
            </c:numRef>
          </c:val>
          <c:shape val="box"/>
        </c:ser>
        <c:shape val="box"/>
        <c:axId val="62565828"/>
        <c:axId val="26221541"/>
        <c:axId val="34667278"/>
      </c:bar3DChart>
      <c:catAx>
        <c:axId val="62565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221541"/>
        <c:crosses val="autoZero"/>
        <c:auto val="1"/>
        <c:lblOffset val="100"/>
        <c:noMultiLvlLbl val="0"/>
      </c:catAx>
      <c:valAx>
        <c:axId val="26221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65828"/>
        <c:crossesAt val="1"/>
        <c:crossBetween val="between"/>
        <c:dispUnits/>
      </c:valAx>
      <c:serAx>
        <c:axId val="3466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22154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4921259845" footer="0.4921259845"/>
  <pageSetup horizontalDpi="300" verticalDpi="300" orientation="landscape" paperSize="9"/>
  <headerFooter>
    <oddFooter>&amp;C&amp;F - &amp;A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6</xdr:col>
      <xdr:colOff>133350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447675" y="179070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4876800"/>
        <a:ext cx="57531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0.7109375" style="10" customWidth="1"/>
    <col min="2" max="2" width="15.7109375" style="55" customWidth="1"/>
    <col min="3" max="3" width="15.7109375" style="2" customWidth="1"/>
    <col min="4" max="4" width="5.7109375" style="3" customWidth="1"/>
    <col min="5" max="5" width="5.7109375" style="65" customWidth="1"/>
    <col min="6" max="6" width="5.7109375" style="28" customWidth="1"/>
    <col min="7" max="8" width="14.7109375" style="37" customWidth="1"/>
    <col min="9" max="9" width="5.7109375" style="13" customWidth="1"/>
    <col min="10" max="16384" width="11.421875" style="1" customWidth="1"/>
  </cols>
  <sheetData>
    <row r="1" spans="1:9" s="4" customFormat="1" ht="12.75">
      <c r="A1" s="16" t="s">
        <v>78</v>
      </c>
      <c r="B1" s="49"/>
      <c r="C1" s="43"/>
      <c r="D1" s="56"/>
      <c r="E1" s="56"/>
      <c r="F1" s="20" t="s">
        <v>16</v>
      </c>
      <c r="G1" s="30"/>
      <c r="H1" s="38" t="s">
        <v>8</v>
      </c>
      <c r="I1" s="14"/>
    </row>
    <row r="2" spans="1:9" s="4" customFormat="1" ht="12.75">
      <c r="A2" s="17" t="s">
        <v>79</v>
      </c>
      <c r="B2" s="50"/>
      <c r="C2" s="44"/>
      <c r="D2" s="57"/>
      <c r="E2" s="57"/>
      <c r="F2" s="29" t="s">
        <v>7</v>
      </c>
      <c r="G2" s="31"/>
      <c r="H2" s="31" t="s">
        <v>77</v>
      </c>
      <c r="I2" s="15"/>
    </row>
    <row r="3" spans="1:9" s="6" customFormat="1" ht="30">
      <c r="A3" s="8" t="s">
        <v>0</v>
      </c>
      <c r="B3" s="48" t="s">
        <v>1</v>
      </c>
      <c r="C3" s="5" t="s">
        <v>2</v>
      </c>
      <c r="D3" s="5" t="s">
        <v>3</v>
      </c>
      <c r="E3" s="11" t="s">
        <v>4</v>
      </c>
      <c r="F3" s="12" t="s">
        <v>5</v>
      </c>
      <c r="G3" s="32" t="s">
        <v>9</v>
      </c>
      <c r="H3" s="39" t="s">
        <v>6</v>
      </c>
      <c r="I3" s="12" t="s">
        <v>10</v>
      </c>
    </row>
    <row r="4" spans="1:9" s="24" customFormat="1" ht="19.5" customHeight="1">
      <c r="A4" s="22" t="s">
        <v>18</v>
      </c>
      <c r="B4" s="51" t="s">
        <v>19</v>
      </c>
      <c r="C4" s="45" t="s">
        <v>20</v>
      </c>
      <c r="D4" s="58">
        <v>10</v>
      </c>
      <c r="E4" s="59">
        <v>573</v>
      </c>
      <c r="F4" s="12">
        <v>4</v>
      </c>
      <c r="G4" s="33">
        <v>34.1</v>
      </c>
      <c r="H4" s="33">
        <f>IF(NOT(ISBLANK(F4)),F4*G4,"")</f>
        <v>136.4</v>
      </c>
      <c r="I4" s="23"/>
    </row>
    <row r="5" spans="1:9" s="24" customFormat="1" ht="19.5" customHeight="1">
      <c r="A5" s="22" t="s">
        <v>22</v>
      </c>
      <c r="B5" s="51" t="s">
        <v>21</v>
      </c>
      <c r="C5" s="45" t="s">
        <v>23</v>
      </c>
      <c r="D5" s="58">
        <v>10</v>
      </c>
      <c r="E5" s="59">
        <v>573</v>
      </c>
      <c r="F5" s="12">
        <v>1</v>
      </c>
      <c r="G5" s="33">
        <v>11</v>
      </c>
      <c r="H5" s="33">
        <f aca="true" t="shared" si="0" ref="H5:H17">IF(NOT(ISBLANK(F5)),F5*G5,"")</f>
        <v>11</v>
      </c>
      <c r="I5" s="23"/>
    </row>
    <row r="6" spans="1:9" s="24" customFormat="1" ht="19.5" customHeight="1">
      <c r="A6" s="22" t="s">
        <v>24</v>
      </c>
      <c r="B6" s="51" t="s">
        <v>21</v>
      </c>
      <c r="C6" s="45" t="s">
        <v>27</v>
      </c>
      <c r="D6" s="58">
        <v>10</v>
      </c>
      <c r="E6" s="59">
        <v>573</v>
      </c>
      <c r="F6" s="12">
        <v>1</v>
      </c>
      <c r="G6" s="33">
        <v>11</v>
      </c>
      <c r="H6" s="33">
        <f t="shared" si="0"/>
        <v>11</v>
      </c>
      <c r="I6" s="23"/>
    </row>
    <row r="7" spans="1:9" s="24" customFormat="1" ht="19.5" customHeight="1">
      <c r="A7" s="22" t="s">
        <v>25</v>
      </c>
      <c r="B7" s="51" t="s">
        <v>21</v>
      </c>
      <c r="C7" s="45" t="s">
        <v>28</v>
      </c>
      <c r="D7" s="58">
        <v>10</v>
      </c>
      <c r="E7" s="59">
        <v>573</v>
      </c>
      <c r="F7" s="12">
        <v>1</v>
      </c>
      <c r="G7" s="33">
        <v>11</v>
      </c>
      <c r="H7" s="33">
        <f t="shared" si="0"/>
        <v>11</v>
      </c>
      <c r="I7" s="23"/>
    </row>
    <row r="8" spans="1:9" s="24" customFormat="1" ht="19.5" customHeight="1">
      <c r="A8" s="22" t="s">
        <v>26</v>
      </c>
      <c r="B8" s="51" t="s">
        <v>21</v>
      </c>
      <c r="C8" s="45" t="s">
        <v>29</v>
      </c>
      <c r="D8" s="58">
        <v>10</v>
      </c>
      <c r="E8" s="59">
        <v>573</v>
      </c>
      <c r="F8" s="12">
        <v>1</v>
      </c>
      <c r="G8" s="33">
        <v>11</v>
      </c>
      <c r="H8" s="33">
        <f t="shared" si="0"/>
        <v>11</v>
      </c>
      <c r="I8" s="23"/>
    </row>
    <row r="9" spans="1:9" s="24" customFormat="1" ht="19.5" customHeight="1">
      <c r="A9" s="22" t="s">
        <v>30</v>
      </c>
      <c r="B9" s="51" t="s">
        <v>31</v>
      </c>
      <c r="C9" s="45" t="s">
        <v>32</v>
      </c>
      <c r="D9" s="58">
        <v>1</v>
      </c>
      <c r="E9" s="59">
        <v>446</v>
      </c>
      <c r="F9" s="12">
        <v>4</v>
      </c>
      <c r="G9" s="33">
        <v>15</v>
      </c>
      <c r="H9" s="33">
        <f t="shared" si="0"/>
        <v>60</v>
      </c>
      <c r="I9" s="23"/>
    </row>
    <row r="10" spans="1:9" s="24" customFormat="1" ht="19.5" customHeight="1">
      <c r="A10" s="22" t="s">
        <v>33</v>
      </c>
      <c r="B10" s="51"/>
      <c r="C10" s="45" t="s">
        <v>34</v>
      </c>
      <c r="D10" s="58">
        <v>1</v>
      </c>
      <c r="E10" s="59">
        <v>831</v>
      </c>
      <c r="F10" s="12">
        <v>25</v>
      </c>
      <c r="G10" s="33">
        <v>10.08</v>
      </c>
      <c r="H10" s="33">
        <f t="shared" si="0"/>
        <v>252</v>
      </c>
      <c r="I10" s="23"/>
    </row>
    <row r="11" spans="1:9" s="24" customFormat="1" ht="19.5" customHeight="1">
      <c r="A11" s="22" t="s">
        <v>66</v>
      </c>
      <c r="B11" s="51" t="s">
        <v>67</v>
      </c>
      <c r="C11" s="45" t="s">
        <v>68</v>
      </c>
      <c r="D11" s="58">
        <v>1</v>
      </c>
      <c r="E11" s="59">
        <v>517</v>
      </c>
      <c r="F11" s="12">
        <v>8</v>
      </c>
      <c r="G11" s="33">
        <v>10.73</v>
      </c>
      <c r="H11" s="33">
        <f t="shared" si="0"/>
        <v>85.84</v>
      </c>
      <c r="I11" s="23"/>
    </row>
    <row r="12" spans="1:9" s="24" customFormat="1" ht="19.5" customHeight="1">
      <c r="A12" s="22" t="s">
        <v>50</v>
      </c>
      <c r="B12" s="51" t="s">
        <v>35</v>
      </c>
      <c r="C12" s="45" t="s">
        <v>36</v>
      </c>
      <c r="D12" s="58">
        <v>20</v>
      </c>
      <c r="E12" s="59">
        <v>390</v>
      </c>
      <c r="F12" s="12">
        <v>1</v>
      </c>
      <c r="G12" s="33">
        <v>65</v>
      </c>
      <c r="H12" s="33">
        <f t="shared" si="0"/>
        <v>65</v>
      </c>
      <c r="I12" s="23"/>
    </row>
    <row r="13" spans="1:9" s="24" customFormat="1" ht="19.5" customHeight="1">
      <c r="A13" s="22" t="s">
        <v>51</v>
      </c>
      <c r="B13" s="51" t="s">
        <v>35</v>
      </c>
      <c r="C13" s="45" t="s">
        <v>37</v>
      </c>
      <c r="D13" s="58">
        <v>22</v>
      </c>
      <c r="E13" s="59">
        <v>390</v>
      </c>
      <c r="F13" s="12">
        <v>1</v>
      </c>
      <c r="G13" s="33">
        <v>64.35</v>
      </c>
      <c r="H13" s="33">
        <f t="shared" si="0"/>
        <v>64.35</v>
      </c>
      <c r="I13" s="23"/>
    </row>
    <row r="14" spans="1:9" s="24" customFormat="1" ht="19.5" customHeight="1">
      <c r="A14" s="22" t="s">
        <v>40</v>
      </c>
      <c r="B14" s="51" t="s">
        <v>41</v>
      </c>
      <c r="C14" s="45" t="s">
        <v>42</v>
      </c>
      <c r="D14" s="58">
        <v>10</v>
      </c>
      <c r="E14" s="59">
        <v>792</v>
      </c>
      <c r="F14" s="12">
        <v>1</v>
      </c>
      <c r="G14" s="33">
        <v>18.75</v>
      </c>
      <c r="H14" s="33">
        <f t="shared" si="0"/>
        <v>18.75</v>
      </c>
      <c r="I14" s="23"/>
    </row>
    <row r="15" spans="1:9" s="24" customFormat="1" ht="19.5" customHeight="1">
      <c r="A15" s="22" t="s">
        <v>43</v>
      </c>
      <c r="B15" s="51" t="s">
        <v>41</v>
      </c>
      <c r="C15" s="45" t="s">
        <v>44</v>
      </c>
      <c r="D15" s="58">
        <v>10</v>
      </c>
      <c r="E15" s="59">
        <v>792</v>
      </c>
      <c r="F15" s="12">
        <v>1</v>
      </c>
      <c r="G15" s="33">
        <v>30.36</v>
      </c>
      <c r="H15" s="33">
        <f t="shared" si="0"/>
        <v>30.36</v>
      </c>
      <c r="I15" s="23"/>
    </row>
    <row r="16" spans="1:9" s="24" customFormat="1" ht="19.5" customHeight="1">
      <c r="A16" s="22" t="s">
        <v>45</v>
      </c>
      <c r="B16" s="51" t="s">
        <v>41</v>
      </c>
      <c r="C16" s="45" t="s">
        <v>46</v>
      </c>
      <c r="D16" s="58">
        <v>10</v>
      </c>
      <c r="E16" s="59">
        <v>792</v>
      </c>
      <c r="F16" s="12">
        <v>1</v>
      </c>
      <c r="G16" s="33">
        <v>10.6</v>
      </c>
      <c r="H16" s="33">
        <f t="shared" si="0"/>
        <v>10.6</v>
      </c>
      <c r="I16" s="23"/>
    </row>
    <row r="17" spans="1:9" s="24" customFormat="1" ht="19.5" customHeight="1">
      <c r="A17" s="22" t="s">
        <v>49</v>
      </c>
      <c r="B17" s="51" t="s">
        <v>38</v>
      </c>
      <c r="C17" s="45" t="s">
        <v>39</v>
      </c>
      <c r="D17" s="58">
        <v>1</v>
      </c>
      <c r="E17" s="59">
        <v>259</v>
      </c>
      <c r="F17" s="12">
        <v>8</v>
      </c>
      <c r="G17" s="33">
        <v>11.4</v>
      </c>
      <c r="H17" s="33">
        <f t="shared" si="0"/>
        <v>91.2</v>
      </c>
      <c r="I17" s="23"/>
    </row>
    <row r="18" spans="1:9" s="24" customFormat="1" ht="19.5" customHeight="1">
      <c r="A18" s="22" t="s">
        <v>48</v>
      </c>
      <c r="B18" s="51" t="s">
        <v>52</v>
      </c>
      <c r="C18" s="45" t="s">
        <v>53</v>
      </c>
      <c r="D18" s="58">
        <v>10</v>
      </c>
      <c r="E18" s="59">
        <v>286</v>
      </c>
      <c r="F18" s="12">
        <v>2</v>
      </c>
      <c r="G18" s="33">
        <v>16.25</v>
      </c>
      <c r="H18" s="33">
        <f aca="true" t="shared" si="1" ref="H18:H23">IF(NOT(ISBLANK(F18)),F18*G18,"")</f>
        <v>32.5</v>
      </c>
      <c r="I18" s="23"/>
    </row>
    <row r="19" spans="1:9" s="24" customFormat="1" ht="19.5" customHeight="1">
      <c r="A19" s="22" t="s">
        <v>54</v>
      </c>
      <c r="B19" s="51" t="s">
        <v>55</v>
      </c>
      <c r="C19" s="45" t="s">
        <v>56</v>
      </c>
      <c r="D19" s="58">
        <v>10</v>
      </c>
      <c r="E19" s="59">
        <v>286</v>
      </c>
      <c r="F19" s="12">
        <v>2</v>
      </c>
      <c r="G19" s="33">
        <v>21.5</v>
      </c>
      <c r="H19" s="33">
        <f t="shared" si="1"/>
        <v>43</v>
      </c>
      <c r="I19" s="23"/>
    </row>
    <row r="20" spans="1:9" s="24" customFormat="1" ht="19.5" customHeight="1">
      <c r="A20" s="22" t="s">
        <v>60</v>
      </c>
      <c r="B20" s="51" t="s">
        <v>61</v>
      </c>
      <c r="C20" s="45" t="s">
        <v>62</v>
      </c>
      <c r="D20" s="58">
        <v>10</v>
      </c>
      <c r="E20" s="59">
        <v>286</v>
      </c>
      <c r="F20" s="12">
        <v>1</v>
      </c>
      <c r="G20" s="33">
        <v>26.75</v>
      </c>
      <c r="H20" s="33">
        <f t="shared" si="1"/>
        <v>26.75</v>
      </c>
      <c r="I20" s="23"/>
    </row>
    <row r="21" spans="1:9" s="24" customFormat="1" ht="19.5" customHeight="1">
      <c r="A21" s="22" t="s">
        <v>57</v>
      </c>
      <c r="B21" s="51" t="s">
        <v>58</v>
      </c>
      <c r="C21" s="45" t="s">
        <v>59</v>
      </c>
      <c r="D21" s="58">
        <v>10</v>
      </c>
      <c r="E21" s="59">
        <v>286</v>
      </c>
      <c r="F21" s="12">
        <v>4</v>
      </c>
      <c r="G21" s="33">
        <v>35</v>
      </c>
      <c r="H21" s="33">
        <f t="shared" si="1"/>
        <v>140</v>
      </c>
      <c r="I21" s="23"/>
    </row>
    <row r="22" spans="1:9" s="24" customFormat="1" ht="19.5" customHeight="1">
      <c r="A22" s="22" t="s">
        <v>63</v>
      </c>
      <c r="B22" s="51" t="s">
        <v>64</v>
      </c>
      <c r="C22" s="45" t="s">
        <v>65</v>
      </c>
      <c r="D22" s="58">
        <v>1</v>
      </c>
      <c r="E22" s="59">
        <v>1110</v>
      </c>
      <c r="F22" s="12">
        <v>10</v>
      </c>
      <c r="G22" s="33">
        <v>8.38</v>
      </c>
      <c r="H22" s="33">
        <f t="shared" si="1"/>
        <v>83.80000000000001</v>
      </c>
      <c r="I22" s="23"/>
    </row>
    <row r="23" spans="1:9" s="24" customFormat="1" ht="19.5" customHeight="1">
      <c r="A23" s="22"/>
      <c r="B23" s="51"/>
      <c r="C23" s="45"/>
      <c r="D23" s="58"/>
      <c r="E23" s="59"/>
      <c r="F23" s="12"/>
      <c r="G23" s="33"/>
      <c r="H23" s="33">
        <f t="shared" si="1"/>
      </c>
      <c r="I23" s="23"/>
    </row>
    <row r="24" spans="1:9" s="7" customFormat="1" ht="24.75" customHeight="1">
      <c r="A24" s="18" t="s">
        <v>11</v>
      </c>
      <c r="B24" s="52" t="s">
        <v>47</v>
      </c>
      <c r="C24" s="46"/>
      <c r="D24" s="60"/>
      <c r="E24" s="61"/>
      <c r="F24" s="25"/>
      <c r="G24" s="34" t="s">
        <v>12</v>
      </c>
      <c r="H24" s="40">
        <f>SUM(H4:H23)</f>
        <v>1184.55</v>
      </c>
      <c r="I24" s="89" t="s">
        <v>17</v>
      </c>
    </row>
    <row r="25" spans="1:9" s="7" customFormat="1" ht="24.75" customHeight="1" thickBot="1">
      <c r="A25" s="19"/>
      <c r="B25" s="53"/>
      <c r="C25" s="47"/>
      <c r="D25" s="62"/>
      <c r="E25" s="63"/>
      <c r="F25" s="26"/>
      <c r="G25" s="35" t="s">
        <v>80</v>
      </c>
      <c r="H25" s="41">
        <f>H24*0.196</f>
        <v>232.1718</v>
      </c>
      <c r="I25" s="90"/>
    </row>
    <row r="26" spans="1:9" s="7" customFormat="1" ht="24.75" customHeight="1" thickBot="1">
      <c r="A26" s="9" t="s">
        <v>14</v>
      </c>
      <c r="B26" s="54"/>
      <c r="C26" s="9" t="s">
        <v>15</v>
      </c>
      <c r="D26" s="66"/>
      <c r="E26" s="64"/>
      <c r="F26" s="27"/>
      <c r="G26" s="36" t="s">
        <v>13</v>
      </c>
      <c r="H26" s="42">
        <f>H25+H24</f>
        <v>1416.7218</v>
      </c>
      <c r="I26" s="21">
        <v>1</v>
      </c>
    </row>
    <row r="27" spans="2:8" s="69" customFormat="1" ht="12.75">
      <c r="B27" s="70"/>
      <c r="C27" s="71"/>
      <c r="D27" s="72"/>
      <c r="E27" s="72"/>
      <c r="F27" s="71"/>
      <c r="G27" s="73"/>
      <c r="H27" s="73"/>
    </row>
    <row r="28" spans="2:8" s="69" customFormat="1" ht="12.75">
      <c r="B28" s="70"/>
      <c r="C28" s="71"/>
      <c r="D28" s="72"/>
      <c r="E28" s="72"/>
      <c r="F28" s="71"/>
      <c r="G28" s="73"/>
      <c r="H28" s="73"/>
    </row>
    <row r="29" spans="2:8" s="69" customFormat="1" ht="12.75">
      <c r="B29" s="70"/>
      <c r="C29" s="71"/>
      <c r="D29" s="72"/>
      <c r="E29" s="72"/>
      <c r="F29" s="71"/>
      <c r="G29" s="73"/>
      <c r="H29" s="73"/>
    </row>
    <row r="30" spans="2:8" s="69" customFormat="1" ht="12.75">
      <c r="B30" s="70"/>
      <c r="C30" s="71"/>
      <c r="D30" s="72"/>
      <c r="E30" s="72"/>
      <c r="F30" s="71"/>
      <c r="G30" s="73"/>
      <c r="H30" s="73"/>
    </row>
    <row r="31" spans="2:8" s="69" customFormat="1" ht="12.75">
      <c r="B31" s="70"/>
      <c r="C31" s="71"/>
      <c r="D31" s="72"/>
      <c r="E31" s="72"/>
      <c r="F31" s="71"/>
      <c r="G31" s="73"/>
      <c r="H31" s="73"/>
    </row>
    <row r="32" spans="2:8" s="69" customFormat="1" ht="12.75">
      <c r="B32" s="70"/>
      <c r="C32" s="71"/>
      <c r="D32" s="72"/>
      <c r="E32" s="72"/>
      <c r="F32" s="71"/>
      <c r="G32" s="73"/>
      <c r="H32" s="73"/>
    </row>
    <row r="33" spans="2:8" s="69" customFormat="1" ht="12.75">
      <c r="B33" s="70"/>
      <c r="C33" s="71"/>
      <c r="D33" s="72"/>
      <c r="E33" s="72"/>
      <c r="F33" s="71"/>
      <c r="G33" s="73"/>
      <c r="H33" s="73"/>
    </row>
    <row r="34" spans="2:8" s="69" customFormat="1" ht="12.75">
      <c r="B34" s="70"/>
      <c r="C34" s="71"/>
      <c r="D34" s="72"/>
      <c r="E34" s="72"/>
      <c r="F34" s="71"/>
      <c r="G34" s="73"/>
      <c r="H34" s="73"/>
    </row>
    <row r="35" spans="2:8" s="69" customFormat="1" ht="12.75">
      <c r="B35" s="70"/>
      <c r="C35" s="71"/>
      <c r="D35" s="72"/>
      <c r="E35" s="72"/>
      <c r="F35" s="71"/>
      <c r="G35" s="73"/>
      <c r="H35" s="73"/>
    </row>
    <row r="36" spans="2:8" s="69" customFormat="1" ht="12.75">
      <c r="B36" s="70"/>
      <c r="C36" s="71"/>
      <c r="D36" s="72"/>
      <c r="E36" s="72"/>
      <c r="F36" s="71"/>
      <c r="G36" s="73"/>
      <c r="H36" s="73"/>
    </row>
    <row r="37" spans="2:8" s="69" customFormat="1" ht="12.75">
      <c r="B37" s="70"/>
      <c r="C37" s="71"/>
      <c r="D37" s="72"/>
      <c r="E37" s="72"/>
      <c r="F37" s="71"/>
      <c r="G37" s="73"/>
      <c r="H37" s="73"/>
    </row>
    <row r="38" spans="2:8" s="69" customFormat="1" ht="12.75">
      <c r="B38" s="70"/>
      <c r="C38" s="71"/>
      <c r="D38" s="72"/>
      <c r="E38" s="72"/>
      <c r="F38" s="71"/>
      <c r="G38" s="73"/>
      <c r="H38" s="73"/>
    </row>
    <row r="39" spans="2:8" s="69" customFormat="1" ht="12.75">
      <c r="B39" s="70"/>
      <c r="C39" s="71"/>
      <c r="D39" s="72"/>
      <c r="E39" s="72"/>
      <c r="F39" s="71"/>
      <c r="G39" s="73"/>
      <c r="H39" s="73"/>
    </row>
    <row r="40" spans="2:8" s="69" customFormat="1" ht="12.75">
      <c r="B40" s="70"/>
      <c r="C40" s="71"/>
      <c r="D40" s="72"/>
      <c r="E40" s="72"/>
      <c r="F40" s="71"/>
      <c r="G40" s="73"/>
      <c r="H40" s="73"/>
    </row>
    <row r="41" spans="2:8" s="69" customFormat="1" ht="12.75">
      <c r="B41" s="70"/>
      <c r="C41" s="71"/>
      <c r="D41" s="72"/>
      <c r="E41" s="72"/>
      <c r="F41" s="71"/>
      <c r="G41" s="73"/>
      <c r="H41" s="73"/>
    </row>
    <row r="42" spans="2:8" s="69" customFormat="1" ht="12.75">
      <c r="B42" s="70"/>
      <c r="C42" s="71"/>
      <c r="D42" s="72"/>
      <c r="E42" s="72"/>
      <c r="F42" s="71"/>
      <c r="G42" s="73"/>
      <c r="H42" s="73"/>
    </row>
    <row r="43" spans="2:8" s="69" customFormat="1" ht="12.75">
      <c r="B43" s="70"/>
      <c r="C43" s="71"/>
      <c r="D43" s="72"/>
      <c r="E43" s="72"/>
      <c r="F43" s="71"/>
      <c r="G43" s="73"/>
      <c r="H43" s="73"/>
    </row>
    <row r="44" spans="2:8" s="69" customFormat="1" ht="12.75">
      <c r="B44" s="70"/>
      <c r="C44" s="71"/>
      <c r="D44" s="72"/>
      <c r="E44" s="72"/>
      <c r="F44" s="71"/>
      <c r="G44" s="73"/>
      <c r="H44" s="73"/>
    </row>
    <row r="45" spans="2:8" s="69" customFormat="1" ht="12.75">
      <c r="B45" s="70"/>
      <c r="C45" s="71"/>
      <c r="D45" s="72"/>
      <c r="E45" s="72"/>
      <c r="F45" s="71"/>
      <c r="G45" s="73"/>
      <c r="H45" s="73"/>
    </row>
    <row r="46" spans="2:8" s="69" customFormat="1" ht="12.75">
      <c r="B46" s="70"/>
      <c r="C46" s="71"/>
      <c r="D46" s="72"/>
      <c r="E46" s="72"/>
      <c r="F46" s="71"/>
      <c r="G46" s="73"/>
      <c r="H46" s="73"/>
    </row>
    <row r="47" spans="2:8" s="69" customFormat="1" ht="12.75">
      <c r="B47" s="70"/>
      <c r="C47" s="71"/>
      <c r="D47" s="72"/>
      <c r="E47" s="72"/>
      <c r="F47" s="71"/>
      <c r="G47" s="73"/>
      <c r="H47" s="73"/>
    </row>
    <row r="48" spans="2:8" s="69" customFormat="1" ht="12.75">
      <c r="B48" s="70"/>
      <c r="C48" s="71"/>
      <c r="D48" s="72"/>
      <c r="E48" s="72"/>
      <c r="F48" s="71"/>
      <c r="G48" s="73"/>
      <c r="H48" s="73"/>
    </row>
    <row r="49" spans="2:8" s="69" customFormat="1" ht="12.75">
      <c r="B49" s="70"/>
      <c r="C49" s="71"/>
      <c r="D49" s="72"/>
      <c r="E49" s="72"/>
      <c r="F49" s="71"/>
      <c r="G49" s="73"/>
      <c r="H49" s="73"/>
    </row>
    <row r="50" spans="2:8" s="69" customFormat="1" ht="12.75">
      <c r="B50" s="70"/>
      <c r="C50" s="71"/>
      <c r="D50" s="72"/>
      <c r="E50" s="72"/>
      <c r="F50" s="71"/>
      <c r="G50" s="73"/>
      <c r="H50" s="73"/>
    </row>
    <row r="51" spans="2:8" s="69" customFormat="1" ht="12.75">
      <c r="B51" s="70"/>
      <c r="C51" s="71"/>
      <c r="D51" s="72"/>
      <c r="E51" s="72"/>
      <c r="F51" s="71"/>
      <c r="G51" s="73"/>
      <c r="H51" s="73"/>
    </row>
  </sheetData>
  <mergeCells count="1">
    <mergeCell ref="I24:I25"/>
  </mergeCells>
  <printOptions/>
  <pageMargins left="0.3937007874015748" right="0.7874015748031497" top="0.3937007874015748" bottom="0.3937007874015748" header="0.5118110236220472" footer="0.5118110236220472"/>
  <pageSetup horizontalDpi="300" verticalDpi="300" orientation="landscape" paperSize="9" r:id="rId1"/>
  <headerFooter alignWithMargins="0">
    <oddFooter>&amp;C&amp;F - &amp;A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0">
      <selection activeCell="A1" sqref="A1"/>
    </sheetView>
  </sheetViews>
  <sheetFormatPr defaultColWidth="11.421875" defaultRowHeight="12.75"/>
  <cols>
    <col min="1" max="1" width="17.7109375" style="0" customWidth="1"/>
  </cols>
  <sheetData>
    <row r="1" spans="1:2" ht="12.75">
      <c r="A1" t="s">
        <v>69</v>
      </c>
      <c r="B1" s="67">
        <v>0.196</v>
      </c>
    </row>
    <row r="3" spans="1:3" ht="12.75">
      <c r="A3" t="s">
        <v>70</v>
      </c>
      <c r="B3" s="68" t="s">
        <v>71</v>
      </c>
      <c r="C3" s="68" t="s">
        <v>72</v>
      </c>
    </row>
    <row r="4" spans="1:3" ht="12.75">
      <c r="A4">
        <v>2500</v>
      </c>
      <c r="B4">
        <f>A4*B1</f>
        <v>490</v>
      </c>
      <c r="C4">
        <f>A4+B4</f>
        <v>2990</v>
      </c>
    </row>
    <row r="6" ht="13.5" thickBot="1"/>
    <row r="7" spans="1:6" ht="12.75">
      <c r="A7" s="82" t="s">
        <v>76</v>
      </c>
      <c r="B7" s="74">
        <v>1995</v>
      </c>
      <c r="C7" s="74">
        <v>1996</v>
      </c>
      <c r="D7" s="74">
        <v>1997</v>
      </c>
      <c r="E7" s="74">
        <v>1998</v>
      </c>
      <c r="F7" s="75">
        <v>1999</v>
      </c>
    </row>
    <row r="8" spans="1:6" ht="12.75">
      <c r="A8" s="76" t="s">
        <v>73</v>
      </c>
      <c r="B8" s="77">
        <v>23</v>
      </c>
      <c r="C8" s="77">
        <v>24</v>
      </c>
      <c r="D8" s="77">
        <v>26</v>
      </c>
      <c r="E8" s="77">
        <v>22</v>
      </c>
      <c r="F8" s="78">
        <v>19</v>
      </c>
    </row>
    <row r="9" spans="1:6" ht="12.75">
      <c r="A9" s="76" t="s">
        <v>74</v>
      </c>
      <c r="B9" s="77">
        <v>42</v>
      </c>
      <c r="C9" s="77">
        <v>51</v>
      </c>
      <c r="D9" s="77">
        <v>59</v>
      </c>
      <c r="E9" s="77">
        <v>68</v>
      </c>
      <c r="F9" s="78">
        <v>73</v>
      </c>
    </row>
    <row r="10" spans="1:6" ht="13.5" thickBot="1">
      <c r="A10" s="79" t="s">
        <v>75</v>
      </c>
      <c r="B10" s="80">
        <v>54</v>
      </c>
      <c r="C10" s="80">
        <v>65</v>
      </c>
      <c r="D10" s="80">
        <v>42</v>
      </c>
      <c r="E10" s="80">
        <v>61</v>
      </c>
      <c r="F10" s="81">
        <v>72</v>
      </c>
    </row>
    <row r="16" ht="12.75">
      <c r="I16">
        <v>1225</v>
      </c>
    </row>
    <row r="18" ht="12.75">
      <c r="I18" s="83"/>
    </row>
    <row r="20" ht="12.75">
      <c r="H20">
        <f>3/8</f>
        <v>0.375</v>
      </c>
    </row>
    <row r="23" ht="12.75">
      <c r="I23" s="83">
        <v>50</v>
      </c>
    </row>
    <row r="24" ht="12.75">
      <c r="J24" s="83">
        <v>14510</v>
      </c>
    </row>
    <row r="26" ht="12.75">
      <c r="H26" s="85">
        <f>31/8</f>
        <v>3.875</v>
      </c>
    </row>
    <row r="30" ht="12.75">
      <c r="J30" s="84">
        <v>36715</v>
      </c>
    </row>
    <row r="34" spans="8:10" ht="12.75">
      <c r="H34" s="86">
        <v>0.5055555555555555</v>
      </c>
      <c r="J34" s="84">
        <v>36769</v>
      </c>
    </row>
    <row r="36" ht="12.75">
      <c r="H36" s="87">
        <v>0.196</v>
      </c>
    </row>
    <row r="37" spans="11:12" ht="12.75">
      <c r="K37">
        <f>1/24</f>
        <v>0.041666666666666664</v>
      </c>
      <c r="L37">
        <f>1/8</f>
        <v>0.125</v>
      </c>
    </row>
    <row r="39" spans="8:9" ht="12.75">
      <c r="H39" s="88">
        <v>0</v>
      </c>
      <c r="I39" s="88">
        <v>1</v>
      </c>
    </row>
  </sheetData>
  <printOptions/>
  <pageMargins left="0.3937007874015748" right="0.3937007874015748" top="0.3937007874015748" bottom="0.3937007874015748" header="0.5118110236220472" footer="0.31496062992125984"/>
  <pageSetup orientation="landscape" paperSize="9" r:id="rId2"/>
  <headerFooter alignWithMargins="0">
    <oddFooter>&amp;C&amp;F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Bernard Palissy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GAUTREAU</dc:creator>
  <cp:keywords/>
  <dc:description/>
  <cp:lastModifiedBy>Stéphane G.</cp:lastModifiedBy>
  <cp:lastPrinted>2000-09-20T07:37:40Z</cp:lastPrinted>
  <dcterms:created xsi:type="dcterms:W3CDTF">1999-03-14T20:45:35Z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